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157-R - Entretien des espaces verts de Bordeaux\03_DCE\3.1_prepa\"/>
    </mc:Choice>
  </mc:AlternateContent>
  <xr:revisionPtr revIDLastSave="0" documentId="13_ncr:1_{F4E1ECD3-20BA-4458-8B43-2408C46D3736}" xr6:coauthVersionLast="47" xr6:coauthVersionMax="47" xr10:uidLastSave="{00000000-0000-0000-0000-000000000000}"/>
  <bookViews>
    <workbookView xWindow="-120" yWindow="-120" windowWidth="25440" windowHeight="15270" xr2:uid="{FAC22093-2BEF-41FF-AA81-AB253C8079A4}"/>
  </bookViews>
  <sheets>
    <sheet name="DPGF" sheetId="10" r:id="rId1"/>
    <sheet name="BPU" sheetId="8" r:id="rId2"/>
    <sheet name="DQE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9" l="1"/>
  <c r="F17" i="9"/>
  <c r="A17" i="9"/>
  <c r="B2" i="8" l="1"/>
  <c r="D7" i="8"/>
  <c r="D6" i="8"/>
  <c r="D5" i="8"/>
  <c r="D4" i="8"/>
  <c r="H29" i="10"/>
  <c r="H30" i="10" s="1"/>
  <c r="F22" i="9" l="1"/>
  <c r="H22" i="9" s="1"/>
  <c r="F21" i="9"/>
  <c r="H21" i="9" s="1"/>
  <c r="F18" i="9" l="1"/>
  <c r="H18" i="9" s="1"/>
  <c r="F16" i="9"/>
  <c r="H16" i="9" s="1"/>
  <c r="F15" i="9"/>
  <c r="H15" i="9" s="1"/>
  <c r="F14" i="9"/>
  <c r="H14" i="9" s="1"/>
  <c r="A34" i="9"/>
  <c r="A30" i="9"/>
  <c r="A31" i="9"/>
  <c r="A32" i="9"/>
  <c r="A29" i="9"/>
  <c r="A27" i="9" l="1"/>
  <c r="A26" i="9"/>
  <c r="A25" i="9"/>
  <c r="A24" i="9"/>
  <c r="A22" i="9"/>
  <c r="A21" i="9"/>
  <c r="A20" i="9"/>
  <c r="A18" i="9"/>
  <c r="A16" i="9"/>
  <c r="A15" i="9"/>
  <c r="A14" i="9"/>
  <c r="A13" i="9"/>
  <c r="B2" i="9"/>
  <c r="D7" i="9"/>
  <c r="D6" i="9"/>
  <c r="D5" i="9"/>
  <c r="D4" i="9"/>
  <c r="F27" i="9" l="1"/>
  <c r="H27" i="9" s="1"/>
  <c r="F34" i="9"/>
  <c r="H34" i="9" s="1"/>
  <c r="F32" i="9"/>
  <c r="H32" i="9" s="1"/>
  <c r="F31" i="9"/>
  <c r="H31" i="9" s="1"/>
  <c r="F30" i="9"/>
  <c r="H30" i="9" s="1"/>
  <c r="F29" i="9"/>
  <c r="H29" i="9" s="1"/>
  <c r="F26" i="9"/>
  <c r="H26" i="9" s="1"/>
  <c r="H35" i="9" l="1"/>
  <c r="H36" i="9" s="1"/>
</calcChain>
</file>

<file path=xl/sharedStrings.xml><?xml version="1.0" encoding="utf-8"?>
<sst xmlns="http://schemas.openxmlformats.org/spreadsheetml/2006/main" count="106" uniqueCount="66">
  <si>
    <t>Unité</t>
  </si>
  <si>
    <t xml:space="preserve">Façades végétalisés </t>
  </si>
  <si>
    <t xml:space="preserve">Terrasses du 3ième et 6ième étages </t>
  </si>
  <si>
    <t>Nom du candidat</t>
  </si>
  <si>
    <t>A préciser</t>
  </si>
  <si>
    <t>Sous-traitance prévue</t>
  </si>
  <si>
    <t>Oui / Non</t>
  </si>
  <si>
    <t>Dénomination du sous-traitant</t>
  </si>
  <si>
    <t>A Renseigner</t>
  </si>
  <si>
    <t>Part de sous-traitance envisagée</t>
  </si>
  <si>
    <t>En %</t>
  </si>
  <si>
    <t>Bordereau des Prix Unitaires (BPU)
Annexe à l'acte d'engagement</t>
  </si>
  <si>
    <t>h</t>
  </si>
  <si>
    <t>%</t>
  </si>
  <si>
    <t xml:space="preserve">Installation grille de type crépine filtrante à l’entrée des évacuations des chéneaux </t>
  </si>
  <si>
    <t>U</t>
  </si>
  <si>
    <t xml:space="preserve">Réétancher les bacs de rétentions </t>
  </si>
  <si>
    <t>m²</t>
  </si>
  <si>
    <t xml:space="preserve">Mise en place d'un traitement dégrisant </t>
  </si>
  <si>
    <t>Mise en place d'un traitement saturateur</t>
  </si>
  <si>
    <t>Remplacement lame terrasse</t>
  </si>
  <si>
    <t>Soufflages et ramassage des feuilles et détritus sur Terrasse</t>
  </si>
  <si>
    <t>Liste détaillé des essences entretenues (type, état général et situation géographique)</t>
  </si>
  <si>
    <t>Détail Quantitatif Estimatif (DQE)
Annexe à l'acte d'engagement</t>
  </si>
  <si>
    <t>Attention : Le DQE n’a pas de valeur contractuelle et n’a vocation qu’a permettre la comparaison des offres financières.</t>
  </si>
  <si>
    <t xml:space="preserve">En conséquence, les quantités estimatives précisées ci-dessous ne doivent pas être modifiées  </t>
  </si>
  <si>
    <t>TOTAL DQE HT sur 4 ans</t>
  </si>
  <si>
    <t>Procès Verbal</t>
  </si>
  <si>
    <t>Coefficient de majoration sur fournitures et végétaux</t>
  </si>
  <si>
    <t>Coefficient de majoration sur facture d'achat de fournitures</t>
  </si>
  <si>
    <t>Coefficient de majoration sur facture d'achat de végétaux</t>
  </si>
  <si>
    <t>Désignations</t>
  </si>
  <si>
    <t>Interventions</t>
  </si>
  <si>
    <t>Montant estimatif
(€ HT)</t>
  </si>
  <si>
    <t>Prix unitaire
(€ HT)</t>
  </si>
  <si>
    <t>Quantités estimatives</t>
  </si>
  <si>
    <t>UO</t>
  </si>
  <si>
    <t>Unités d'œuvre (UO)</t>
  </si>
  <si>
    <t>Études (paysagère, végétale, technique, diagnostic…)</t>
  </si>
  <si>
    <t>Montant total estimatif annuel (€ HT)</t>
  </si>
  <si>
    <t>Montant total estimatif sur 4 ans (€ HT)</t>
  </si>
  <si>
    <t>ENTRETIEN COURANT</t>
  </si>
  <si>
    <t>Prix annuel
(€ HT)</t>
  </si>
  <si>
    <t>Dispositif d’arrosage et Pompe à engrais</t>
  </si>
  <si>
    <t>Entretien de la Pompe</t>
  </si>
  <si>
    <t>Entretien des équipements associés</t>
  </si>
  <si>
    <t xml:space="preserve">Programmation </t>
  </si>
  <si>
    <t xml:space="preserve">Entretien </t>
  </si>
  <si>
    <t>Entretien végétaux</t>
  </si>
  <si>
    <t xml:space="preserve">Entretien des équipements et terrasses </t>
  </si>
  <si>
    <t xml:space="preserve">Plantes vertes au sol extérieur </t>
  </si>
  <si>
    <t xml:space="preserve">Entrée du batiment - Entretien </t>
  </si>
  <si>
    <t xml:space="preserve">Arrière-cour - Entretien </t>
  </si>
  <si>
    <t xml:space="preserve">Escaliers - Entretien </t>
  </si>
  <si>
    <t xml:space="preserve">Accès Parking - Entretien </t>
  </si>
  <si>
    <t xml:space="preserve">Parking Vélo - Entretien </t>
  </si>
  <si>
    <t xml:space="preserve">Longeur Façade - Entretien </t>
  </si>
  <si>
    <t xml:space="preserve">Plantes vertes intérieurs </t>
  </si>
  <si>
    <t>Montant total annuel des prestations forfaitaires (€ HT)</t>
  </si>
  <si>
    <t>Montant total sur 4 ans des prestations forfaitaires (€ HT)</t>
  </si>
  <si>
    <r>
      <t xml:space="preserve">Décomposition des Prix Globale et Forfaitaire (DPGF)
</t>
    </r>
    <r>
      <rPr>
        <i/>
        <sz val="26"/>
        <color rgb="FFFF0000"/>
        <rFont val="Calibri"/>
        <family val="2"/>
        <scheme val="minor"/>
      </rPr>
      <t>Annexe à l'acte d'engagement</t>
    </r>
  </si>
  <si>
    <t xml:space="preserve">Main d'œuvre : interventions exceptionnelles de plantation, d'entretien... (hors prestions récurrentes comprises dans le forfait) </t>
  </si>
  <si>
    <t>Intervention urgente (sous 24h) : Jours ouvrés (entre 7h et 20h)</t>
  </si>
  <si>
    <t>Intervention week-ends et jours fériés (entre 7h et 20h)</t>
  </si>
  <si>
    <t>Intervention urgente (sous 24h) : WE et jours fériés (entre 7h et 20h)</t>
  </si>
  <si>
    <t>Consultation n°20255157-R - Entretien des espaces verts, des plantations, des équipements associés et remplacement des végétaux fanés pour le site d’Amédée Saint-Germain à Bordeaux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</si>
</sst>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6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2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34">
    <xf numFmtId="0" fontId="0" fillId="0" borderId="0" xfId="0"/>
    <xf numFmtId="0" fontId="2" fillId="0" borderId="8" xfId="1" applyFont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44" fontId="8" fillId="2" borderId="0" xfId="3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13" fillId="2" borderId="0" xfId="0" applyFont="1" applyFill="1" applyAlignment="1" applyProtection="1">
      <alignment vertical="center"/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4" fontId="2" fillId="0" borderId="12" xfId="1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/>
    </xf>
    <xf numFmtId="0" fontId="2" fillId="0" borderId="15" xfId="1" applyFont="1" applyBorder="1" applyAlignment="1">
      <alignment horizontal="center" vertical="center" wrapText="1"/>
    </xf>
    <xf numFmtId="4" fontId="2" fillId="0" borderId="16" xfId="1" applyNumberFormat="1" applyFont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 wrapText="1"/>
    </xf>
    <xf numFmtId="0" fontId="0" fillId="0" borderId="0" xfId="0" applyAlignment="1">
      <alignment vertical="center"/>
    </xf>
    <xf numFmtId="0" fontId="0" fillId="0" borderId="23" xfId="0" applyBorder="1" applyAlignment="1">
      <alignment horizontal="center" vertical="center"/>
    </xf>
    <xf numFmtId="9" fontId="0" fillId="0" borderId="19" xfId="0" applyNumberFormat="1" applyBorder="1" applyAlignment="1">
      <alignment horizontal="center" vertical="center"/>
    </xf>
    <xf numFmtId="9" fontId="0" fillId="0" borderId="25" xfId="0" applyNumberFormat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10" fontId="0" fillId="0" borderId="7" xfId="2" applyNumberFormat="1" applyFont="1" applyBorder="1" applyAlignment="1">
      <alignment horizontal="right" vertical="center" indent="1"/>
    </xf>
    <xf numFmtId="10" fontId="0" fillId="0" borderId="31" xfId="2" applyNumberFormat="1" applyFont="1" applyBorder="1" applyAlignment="1">
      <alignment horizontal="right" vertical="center" indent="1"/>
    </xf>
    <xf numFmtId="3" fontId="0" fillId="0" borderId="7" xfId="0" applyNumberFormat="1" applyBorder="1" applyAlignment="1">
      <alignment horizontal="right" vertical="center" indent="1"/>
    </xf>
    <xf numFmtId="3" fontId="0" fillId="0" borderId="1" xfId="0" applyNumberFormat="1" applyBorder="1" applyAlignment="1">
      <alignment horizontal="right" vertical="center" indent="1"/>
    </xf>
    <xf numFmtId="3" fontId="0" fillId="0" borderId="23" xfId="0" applyNumberFormat="1" applyBorder="1" applyAlignment="1">
      <alignment horizontal="right" vertical="center" indent="1"/>
    </xf>
    <xf numFmtId="3" fontId="0" fillId="0" borderId="31" xfId="0" applyNumberFormat="1" applyBorder="1" applyAlignment="1">
      <alignment horizontal="right" vertical="center" indent="1"/>
    </xf>
    <xf numFmtId="4" fontId="0" fillId="0" borderId="19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7" xfId="2" applyNumberFormat="1" applyFont="1" applyBorder="1" applyAlignment="1">
      <alignment horizontal="right" vertical="center" indent="1"/>
    </xf>
    <xf numFmtId="4" fontId="0" fillId="0" borderId="1" xfId="2" applyNumberFormat="1" applyFont="1" applyBorder="1" applyAlignment="1">
      <alignment horizontal="right" vertical="center" indent="1"/>
    </xf>
    <xf numFmtId="4" fontId="0" fillId="0" borderId="23" xfId="2" applyNumberFormat="1" applyFont="1" applyBorder="1" applyAlignment="1">
      <alignment horizontal="right" vertical="center" indent="1"/>
    </xf>
    <xf numFmtId="4" fontId="0" fillId="0" borderId="19" xfId="0" applyNumberFormat="1" applyBorder="1" applyAlignment="1">
      <alignment horizontal="right" vertical="center" indent="1"/>
    </xf>
    <xf numFmtId="4" fontId="0" fillId="0" borderId="21" xfId="0" applyNumberFormat="1" applyBorder="1" applyAlignment="1">
      <alignment horizontal="right" vertical="center" indent="1"/>
    </xf>
    <xf numFmtId="4" fontId="0" fillId="0" borderId="24" xfId="0" applyNumberFormat="1" applyBorder="1" applyAlignment="1">
      <alignment horizontal="right" vertical="center" indent="1"/>
    </xf>
    <xf numFmtId="4" fontId="0" fillId="0" borderId="25" xfId="0" applyNumberFormat="1" applyBorder="1" applyAlignment="1">
      <alignment horizontal="right" vertical="center" indent="1"/>
    </xf>
    <xf numFmtId="4" fontId="9" fillId="6" borderId="38" xfId="2" applyNumberFormat="1" applyFont="1" applyFill="1" applyBorder="1" applyAlignment="1">
      <alignment vertical="center" wrapText="1"/>
    </xf>
    <xf numFmtId="4" fontId="9" fillId="6" borderId="40" xfId="2" applyNumberFormat="1" applyFont="1" applyFill="1" applyBorder="1" applyAlignment="1">
      <alignment vertical="center" wrapText="1"/>
    </xf>
    <xf numFmtId="0" fontId="2" fillId="0" borderId="12" xfId="1" applyFont="1" applyBorder="1" applyAlignment="1">
      <alignment horizontal="center" vertical="center" wrapText="1"/>
    </xf>
    <xf numFmtId="4" fontId="0" fillId="2" borderId="21" xfId="0" applyNumberFormat="1" applyFill="1" applyBorder="1" applyAlignment="1">
      <alignment horizontal="center" vertical="center"/>
    </xf>
    <xf numFmtId="4" fontId="0" fillId="2" borderId="24" xfId="0" applyNumberFormat="1" applyFill="1" applyBorder="1" applyAlignment="1">
      <alignment horizontal="center" vertical="center"/>
    </xf>
    <xf numFmtId="2" fontId="9" fillId="6" borderId="35" xfId="2" applyNumberFormat="1" applyFont="1" applyFill="1" applyBorder="1" applyAlignment="1">
      <alignment vertical="center" wrapText="1"/>
    </xf>
    <xf numFmtId="2" fontId="9" fillId="6" borderId="24" xfId="2" applyNumberFormat="1" applyFont="1" applyFill="1" applyBorder="1" applyAlignment="1">
      <alignment vertical="center" wrapText="1"/>
    </xf>
    <xf numFmtId="0" fontId="6" fillId="4" borderId="34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32" xfId="0" applyFont="1" applyFill="1" applyBorder="1" applyAlignment="1">
      <alignment horizontal="left" vertical="center"/>
    </xf>
    <xf numFmtId="0" fontId="0" fillId="0" borderId="28" xfId="0" applyFont="1" applyBorder="1" applyAlignment="1">
      <alignment horizontal="left" vertical="center" indent="1"/>
    </xf>
    <xf numFmtId="0" fontId="0" fillId="0" borderId="29" xfId="0" applyFont="1" applyBorder="1" applyAlignment="1">
      <alignment horizontal="left" vertical="center" indent="1"/>
    </xf>
    <xf numFmtId="0" fontId="0" fillId="0" borderId="30" xfId="0" applyFont="1" applyBorder="1" applyAlignment="1">
      <alignment horizontal="left" vertical="center" indent="1"/>
    </xf>
    <xf numFmtId="0" fontId="9" fillId="6" borderId="42" xfId="0" applyFont="1" applyFill="1" applyBorder="1" applyAlignment="1">
      <alignment horizontal="left" vertical="center" wrapText="1" indent="1"/>
    </xf>
    <xf numFmtId="0" fontId="9" fillId="6" borderId="43" xfId="0" applyFont="1" applyFill="1" applyBorder="1" applyAlignment="1">
      <alignment horizontal="left" vertical="center" wrapText="1" indent="1"/>
    </xf>
    <xf numFmtId="0" fontId="9" fillId="6" borderId="22" xfId="0" applyFont="1" applyFill="1" applyBorder="1" applyAlignment="1">
      <alignment horizontal="left" vertical="center" wrapText="1" indent="1"/>
    </xf>
    <xf numFmtId="0" fontId="9" fillId="6" borderId="23" xfId="0" applyFont="1" applyFill="1" applyBorder="1" applyAlignment="1">
      <alignment horizontal="left" vertical="center" wrapText="1" indent="1"/>
    </xf>
    <xf numFmtId="0" fontId="9" fillId="2" borderId="11" xfId="0" applyFont="1" applyFill="1" applyBorder="1" applyAlignment="1">
      <alignment horizontal="center" vertical="center" wrapText="1"/>
    </xf>
    <xf numFmtId="0" fontId="0" fillId="2" borderId="27" xfId="0" applyFont="1" applyFill="1" applyBorder="1" applyAlignment="1">
      <alignment horizontal="left" vertical="center" indent="1"/>
    </xf>
    <xf numFmtId="0" fontId="0" fillId="2" borderId="2" xfId="0" applyFont="1" applyFill="1" applyBorder="1" applyAlignment="1">
      <alignment horizontal="left" vertical="center" indent="1"/>
    </xf>
    <xf numFmtId="0" fontId="0" fillId="2" borderId="3" xfId="0" applyFont="1" applyFill="1" applyBorder="1" applyAlignment="1">
      <alignment horizontal="left" vertical="center" indent="1"/>
    </xf>
    <xf numFmtId="0" fontId="0" fillId="2" borderId="28" xfId="0" applyFont="1" applyFill="1" applyBorder="1" applyAlignment="1">
      <alignment horizontal="left" vertical="center" indent="1"/>
    </xf>
    <xf numFmtId="0" fontId="0" fillId="2" borderId="29" xfId="0" applyFont="1" applyFill="1" applyBorder="1" applyAlignment="1">
      <alignment horizontal="left" vertical="center" indent="1"/>
    </xf>
    <xf numFmtId="0" fontId="0" fillId="2" borderId="30" xfId="0" applyFont="1" applyFill="1" applyBorder="1" applyAlignment="1">
      <alignment horizontal="left" vertical="center" indent="1"/>
    </xf>
    <xf numFmtId="0" fontId="4" fillId="3" borderId="4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/>
    </xf>
    <xf numFmtId="0" fontId="0" fillId="0" borderId="27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0" fontId="0" fillId="0" borderId="30" xfId="0" applyFont="1" applyBorder="1" applyAlignment="1">
      <alignment horizontal="left" vertical="center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4" borderId="27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22" xfId="0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6" fillId="4" borderId="26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36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5" fillId="6" borderId="28" xfId="0" applyFont="1" applyFill="1" applyBorder="1" applyAlignment="1">
      <alignment horizontal="right" vertical="center" indent="1"/>
    </xf>
    <xf numFmtId="0" fontId="15" fillId="6" borderId="29" xfId="0" applyFont="1" applyFill="1" applyBorder="1" applyAlignment="1">
      <alignment horizontal="right" vertical="center" indent="1"/>
    </xf>
    <xf numFmtId="0" fontId="15" fillId="6" borderId="39" xfId="0" applyFont="1" applyFill="1" applyBorder="1" applyAlignment="1">
      <alignment horizontal="right" vertical="center" indent="1"/>
    </xf>
    <xf numFmtId="0" fontId="15" fillId="6" borderId="34" xfId="0" applyFont="1" applyFill="1" applyBorder="1" applyAlignment="1">
      <alignment horizontal="right" vertical="center" indent="1"/>
    </xf>
    <xf numFmtId="0" fontId="15" fillId="6" borderId="17" xfId="0" applyFont="1" applyFill="1" applyBorder="1" applyAlignment="1">
      <alignment horizontal="right" vertical="center" indent="1"/>
    </xf>
    <xf numFmtId="0" fontId="15" fillId="6" borderId="32" xfId="0" applyFont="1" applyFill="1" applyBorder="1" applyAlignment="1">
      <alignment horizontal="right" vertical="center" indent="1"/>
    </xf>
    <xf numFmtId="0" fontId="14" fillId="2" borderId="0" xfId="0" applyFont="1" applyFill="1" applyAlignment="1">
      <alignment horizontal="center" vertical="center"/>
    </xf>
    <xf numFmtId="0" fontId="6" fillId="4" borderId="37" xfId="0" applyFont="1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6" fillId="4" borderId="34" xfId="0" applyFont="1" applyFill="1" applyBorder="1" applyAlignment="1">
      <alignment vertical="center"/>
    </xf>
    <xf numFmtId="0" fontId="6" fillId="4" borderId="17" xfId="0" applyFont="1" applyFill="1" applyBorder="1" applyAlignment="1">
      <alignment vertical="center"/>
    </xf>
    <xf numFmtId="0" fontId="6" fillId="4" borderId="32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</cellXfs>
  <cellStyles count="4">
    <cellStyle name="Milliers" xfId="2" builtinId="3"/>
    <cellStyle name="Monétaire" xfId="3" builtinId="4"/>
    <cellStyle name="Normal" xfId="0" builtinId="0"/>
    <cellStyle name="Normal 2" xfId="1" xr:uid="{6FEF45C7-93E7-4BE7-B209-51686FAAD7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11303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5586614-6B4F-4AB4-AB65-08AE7A74B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0953" cy="1009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720</xdr:colOff>
      <xdr:row>1</xdr:row>
      <xdr:rowOff>9525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7A58062-885A-4E4F-9B48-9A50A56EC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16720" cy="10149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720</xdr:colOff>
      <xdr:row>0</xdr:row>
      <xdr:rowOff>1014942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4688940-2732-4539-88FC-6329D4410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16720" cy="1014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221EA-6A28-4118-9134-DEFD4A030052}">
  <dimension ref="A1:R45"/>
  <sheetViews>
    <sheetView showGridLines="0" tabSelected="1" zoomScale="90" zoomScaleNormal="90" workbookViewId="0">
      <selection activeCell="N11" sqref="N11"/>
    </sheetView>
  </sheetViews>
  <sheetFormatPr baseColWidth="10" defaultRowHeight="15" x14ac:dyDescent="0.25"/>
  <cols>
    <col min="1" max="1" width="15.140625" style="23" customWidth="1"/>
    <col min="2" max="8" width="20.7109375" style="23" customWidth="1"/>
    <col min="9" max="18" width="11.42578125" style="18"/>
    <col min="19" max="16384" width="11.42578125" style="23"/>
  </cols>
  <sheetData>
    <row r="1" spans="1:18" s="3" customFormat="1" ht="78.75" customHeight="1" x14ac:dyDescent="0.25">
      <c r="A1" s="82" t="s">
        <v>60</v>
      </c>
      <c r="B1" s="82"/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8"/>
    </row>
    <row r="2" spans="1:18" s="3" customFormat="1" ht="50.1" customHeight="1" thickBot="1" x14ac:dyDescent="0.3">
      <c r="A2" s="4"/>
      <c r="B2" s="66" t="s">
        <v>65</v>
      </c>
      <c r="C2" s="66"/>
      <c r="D2" s="66"/>
      <c r="E2" s="66"/>
      <c r="F2" s="66"/>
      <c r="G2" s="66"/>
      <c r="H2" s="66"/>
      <c r="I2" s="5"/>
      <c r="J2" s="5"/>
      <c r="K2" s="5"/>
      <c r="L2" s="5"/>
      <c r="M2" s="5"/>
      <c r="N2" s="5"/>
      <c r="O2" s="5"/>
      <c r="P2" s="5"/>
      <c r="Q2" s="5"/>
      <c r="R2" s="8"/>
    </row>
    <row r="3" spans="1:18" s="3" customFormat="1" ht="24.95" customHeight="1" x14ac:dyDescent="0.25">
      <c r="A3" s="4"/>
      <c r="B3" s="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8"/>
    </row>
    <row r="4" spans="1:18" s="3" customFormat="1" ht="21.95" customHeight="1" x14ac:dyDescent="0.25">
      <c r="A4" s="4"/>
      <c r="B4" s="83" t="s">
        <v>3</v>
      </c>
      <c r="C4" s="83"/>
      <c r="D4" s="80" t="s">
        <v>4</v>
      </c>
      <c r="E4" s="80"/>
      <c r="F4" s="80"/>
      <c r="G4" s="80"/>
      <c r="H4" s="80"/>
      <c r="I4" s="10"/>
      <c r="J4" s="10"/>
      <c r="K4" s="10"/>
      <c r="L4" s="10"/>
      <c r="M4" s="10"/>
      <c r="N4" s="10"/>
      <c r="O4" s="10"/>
      <c r="P4" s="7"/>
      <c r="Q4" s="7"/>
      <c r="R4" s="8"/>
    </row>
    <row r="5" spans="1:18" s="3" customFormat="1" ht="21.95" customHeight="1" x14ac:dyDescent="0.25">
      <c r="A5" s="4"/>
      <c r="B5" s="79" t="s">
        <v>5</v>
      </c>
      <c r="C5" s="79"/>
      <c r="D5" s="80" t="s">
        <v>6</v>
      </c>
      <c r="E5" s="80"/>
      <c r="F5" s="80"/>
      <c r="G5" s="80"/>
      <c r="H5" s="80"/>
      <c r="I5" s="81"/>
      <c r="J5" s="81"/>
      <c r="K5" s="81"/>
      <c r="L5" s="12"/>
      <c r="M5" s="11"/>
      <c r="N5" s="11"/>
      <c r="O5" s="11"/>
      <c r="P5" s="9"/>
      <c r="Q5" s="9"/>
      <c r="R5" s="8"/>
    </row>
    <row r="6" spans="1:18" s="3" customFormat="1" ht="21.95" customHeight="1" x14ac:dyDescent="0.25">
      <c r="A6" s="4"/>
      <c r="B6" s="79" t="s">
        <v>7</v>
      </c>
      <c r="C6" s="79"/>
      <c r="D6" s="80" t="s">
        <v>8</v>
      </c>
      <c r="E6" s="80"/>
      <c r="F6" s="80"/>
      <c r="G6" s="80"/>
      <c r="H6" s="80"/>
      <c r="I6" s="81"/>
      <c r="J6" s="81"/>
      <c r="K6" s="81"/>
      <c r="L6" s="12"/>
      <c r="M6" s="11"/>
      <c r="N6" s="11"/>
      <c r="O6" s="11"/>
      <c r="P6" s="9"/>
      <c r="Q6" s="9"/>
      <c r="R6" s="8"/>
    </row>
    <row r="7" spans="1:18" s="3" customFormat="1" ht="21.95" customHeight="1" x14ac:dyDescent="0.25">
      <c r="A7" s="4"/>
      <c r="B7" s="79" t="s">
        <v>9</v>
      </c>
      <c r="C7" s="79"/>
      <c r="D7" s="80" t="s">
        <v>10</v>
      </c>
      <c r="E7" s="80"/>
      <c r="F7" s="80"/>
      <c r="G7" s="80"/>
      <c r="H7" s="80"/>
      <c r="I7" s="81"/>
      <c r="J7" s="81"/>
      <c r="K7" s="81"/>
      <c r="L7" s="12"/>
      <c r="M7" s="11"/>
      <c r="N7" s="11"/>
      <c r="O7" s="11"/>
      <c r="P7" s="9"/>
      <c r="Q7" s="9"/>
      <c r="R7" s="8"/>
    </row>
    <row r="8" spans="1:18" ht="15.75" thickBot="1" x14ac:dyDescent="0.3">
      <c r="A8" s="18"/>
      <c r="B8" s="18"/>
      <c r="C8" s="18"/>
      <c r="D8" s="18"/>
      <c r="E8" s="18"/>
      <c r="F8" s="18"/>
      <c r="G8" s="18"/>
      <c r="H8" s="18"/>
    </row>
    <row r="9" spans="1:18" ht="21.95" customHeight="1" thickBot="1" x14ac:dyDescent="0.3">
      <c r="A9" s="73" t="s">
        <v>41</v>
      </c>
      <c r="B9" s="74"/>
      <c r="C9" s="74"/>
      <c r="D9" s="74"/>
      <c r="E9" s="74"/>
      <c r="F9" s="74"/>
      <c r="G9" s="74"/>
      <c r="H9" s="75"/>
    </row>
    <row r="10" spans="1:18" ht="37.5" customHeight="1" thickBot="1" x14ac:dyDescent="0.3">
      <c r="A10" s="76" t="s">
        <v>31</v>
      </c>
      <c r="B10" s="77"/>
      <c r="C10" s="77"/>
      <c r="D10" s="77"/>
      <c r="E10" s="77"/>
      <c r="F10" s="77"/>
      <c r="G10" s="78"/>
      <c r="H10" s="51" t="s">
        <v>42</v>
      </c>
    </row>
    <row r="11" spans="1:18" ht="21.95" customHeight="1" x14ac:dyDescent="0.25">
      <c r="A11" s="56" t="s">
        <v>43</v>
      </c>
      <c r="B11" s="57"/>
      <c r="C11" s="57"/>
      <c r="D11" s="57"/>
      <c r="E11" s="57"/>
      <c r="F11" s="57"/>
      <c r="G11" s="57"/>
      <c r="H11" s="58"/>
    </row>
    <row r="12" spans="1:18" ht="21.95" customHeight="1" x14ac:dyDescent="0.25">
      <c r="A12" s="67" t="s">
        <v>44</v>
      </c>
      <c r="B12" s="68"/>
      <c r="C12" s="68"/>
      <c r="D12" s="68"/>
      <c r="E12" s="68"/>
      <c r="F12" s="68"/>
      <c r="G12" s="69"/>
      <c r="H12" s="52"/>
    </row>
    <row r="13" spans="1:18" ht="21.95" customHeight="1" x14ac:dyDescent="0.25">
      <c r="A13" s="67" t="s">
        <v>45</v>
      </c>
      <c r="B13" s="68"/>
      <c r="C13" s="68"/>
      <c r="D13" s="68"/>
      <c r="E13" s="68"/>
      <c r="F13" s="68"/>
      <c r="G13" s="69"/>
      <c r="H13" s="52"/>
    </row>
    <row r="14" spans="1:18" ht="21.95" customHeight="1" thickBot="1" x14ac:dyDescent="0.3">
      <c r="A14" s="70" t="s">
        <v>46</v>
      </c>
      <c r="B14" s="71"/>
      <c r="C14" s="71"/>
      <c r="D14" s="71"/>
      <c r="E14" s="71"/>
      <c r="F14" s="71"/>
      <c r="G14" s="72"/>
      <c r="H14" s="53"/>
    </row>
    <row r="15" spans="1:18" ht="21.95" customHeight="1" x14ac:dyDescent="0.25">
      <c r="A15" s="56" t="s">
        <v>1</v>
      </c>
      <c r="B15" s="57"/>
      <c r="C15" s="57"/>
      <c r="D15" s="57"/>
      <c r="E15" s="57"/>
      <c r="F15" s="57"/>
      <c r="G15" s="57"/>
      <c r="H15" s="58"/>
    </row>
    <row r="16" spans="1:18" ht="21.95" customHeight="1" thickBot="1" x14ac:dyDescent="0.3">
      <c r="A16" s="70" t="s">
        <v>47</v>
      </c>
      <c r="B16" s="71"/>
      <c r="C16" s="71"/>
      <c r="D16" s="71"/>
      <c r="E16" s="71"/>
      <c r="F16" s="71"/>
      <c r="G16" s="72"/>
      <c r="H16" s="53"/>
    </row>
    <row r="17" spans="1:8" ht="21.95" customHeight="1" x14ac:dyDescent="0.25">
      <c r="A17" s="56" t="s">
        <v>2</v>
      </c>
      <c r="B17" s="57"/>
      <c r="C17" s="57"/>
      <c r="D17" s="57"/>
      <c r="E17" s="57"/>
      <c r="F17" s="57"/>
      <c r="G17" s="57"/>
      <c r="H17" s="58"/>
    </row>
    <row r="18" spans="1:8" ht="21.95" customHeight="1" x14ac:dyDescent="0.25">
      <c r="A18" s="67" t="s">
        <v>48</v>
      </c>
      <c r="B18" s="68"/>
      <c r="C18" s="68"/>
      <c r="D18" s="68"/>
      <c r="E18" s="68"/>
      <c r="F18" s="68"/>
      <c r="G18" s="69"/>
      <c r="H18" s="52"/>
    </row>
    <row r="19" spans="1:8" ht="21.95" customHeight="1" thickBot="1" x14ac:dyDescent="0.3">
      <c r="A19" s="70" t="s">
        <v>49</v>
      </c>
      <c r="B19" s="71"/>
      <c r="C19" s="71"/>
      <c r="D19" s="71"/>
      <c r="E19" s="71"/>
      <c r="F19" s="71"/>
      <c r="G19" s="72"/>
      <c r="H19" s="53"/>
    </row>
    <row r="20" spans="1:8" ht="21.95" customHeight="1" x14ac:dyDescent="0.25">
      <c r="A20" s="56" t="s">
        <v>50</v>
      </c>
      <c r="B20" s="57"/>
      <c r="C20" s="57"/>
      <c r="D20" s="57"/>
      <c r="E20" s="57"/>
      <c r="F20" s="57"/>
      <c r="G20" s="57"/>
      <c r="H20" s="58"/>
    </row>
    <row r="21" spans="1:8" ht="21.95" customHeight="1" x14ac:dyDescent="0.25">
      <c r="A21" s="67" t="s">
        <v>51</v>
      </c>
      <c r="B21" s="68"/>
      <c r="C21" s="68"/>
      <c r="D21" s="68"/>
      <c r="E21" s="68"/>
      <c r="F21" s="68"/>
      <c r="G21" s="69"/>
      <c r="H21" s="52"/>
    </row>
    <row r="22" spans="1:8" ht="21.95" customHeight="1" x14ac:dyDescent="0.25">
      <c r="A22" s="67" t="s">
        <v>52</v>
      </c>
      <c r="B22" s="68"/>
      <c r="C22" s="68"/>
      <c r="D22" s="68"/>
      <c r="E22" s="68"/>
      <c r="F22" s="68"/>
      <c r="G22" s="69"/>
      <c r="H22" s="52"/>
    </row>
    <row r="23" spans="1:8" ht="21.95" customHeight="1" x14ac:dyDescent="0.25">
      <c r="A23" s="67" t="s">
        <v>53</v>
      </c>
      <c r="B23" s="68"/>
      <c r="C23" s="68"/>
      <c r="D23" s="68"/>
      <c r="E23" s="68"/>
      <c r="F23" s="68"/>
      <c r="G23" s="69"/>
      <c r="H23" s="52"/>
    </row>
    <row r="24" spans="1:8" ht="21.95" customHeight="1" x14ac:dyDescent="0.25">
      <c r="A24" s="67" t="s">
        <v>54</v>
      </c>
      <c r="B24" s="68"/>
      <c r="C24" s="68"/>
      <c r="D24" s="68"/>
      <c r="E24" s="68"/>
      <c r="F24" s="68"/>
      <c r="G24" s="69"/>
      <c r="H24" s="52"/>
    </row>
    <row r="25" spans="1:8" ht="21.95" customHeight="1" x14ac:dyDescent="0.25">
      <c r="A25" s="67" t="s">
        <v>55</v>
      </c>
      <c r="B25" s="68"/>
      <c r="C25" s="68"/>
      <c r="D25" s="68"/>
      <c r="E25" s="68"/>
      <c r="F25" s="68"/>
      <c r="G25" s="69"/>
      <c r="H25" s="52"/>
    </row>
    <row r="26" spans="1:8" ht="21.95" customHeight="1" thickBot="1" x14ac:dyDescent="0.3">
      <c r="A26" s="70" t="s">
        <v>56</v>
      </c>
      <c r="B26" s="71"/>
      <c r="C26" s="71"/>
      <c r="D26" s="71"/>
      <c r="E26" s="71"/>
      <c r="F26" s="71"/>
      <c r="G26" s="72"/>
      <c r="H26" s="53"/>
    </row>
    <row r="27" spans="1:8" ht="21.95" customHeight="1" x14ac:dyDescent="0.25">
      <c r="A27" s="56" t="s">
        <v>57</v>
      </c>
      <c r="B27" s="57"/>
      <c r="C27" s="57"/>
      <c r="D27" s="57"/>
      <c r="E27" s="57"/>
      <c r="F27" s="57"/>
      <c r="G27" s="57"/>
      <c r="H27" s="58"/>
    </row>
    <row r="28" spans="1:8" ht="21.95" customHeight="1" thickBot="1" x14ac:dyDescent="0.3">
      <c r="A28" s="59" t="s">
        <v>47</v>
      </c>
      <c r="B28" s="60"/>
      <c r="C28" s="60"/>
      <c r="D28" s="60"/>
      <c r="E28" s="60"/>
      <c r="F28" s="60"/>
      <c r="G28" s="61"/>
      <c r="H28" s="39"/>
    </row>
    <row r="29" spans="1:8" ht="24.95" customHeight="1" x14ac:dyDescent="0.25">
      <c r="A29" s="62" t="s">
        <v>58</v>
      </c>
      <c r="B29" s="63"/>
      <c r="C29" s="63"/>
      <c r="D29" s="63"/>
      <c r="E29" s="63"/>
      <c r="F29" s="63"/>
      <c r="G29" s="63"/>
      <c r="H29" s="54">
        <f>SUM(H12:H14,H16,H18:H19,H21:H26,H28)</f>
        <v>0</v>
      </c>
    </row>
    <row r="30" spans="1:8" s="18" customFormat="1" ht="24.95" customHeight="1" thickBot="1" x14ac:dyDescent="0.3">
      <c r="A30" s="64" t="s">
        <v>59</v>
      </c>
      <c r="B30" s="65"/>
      <c r="C30" s="65"/>
      <c r="D30" s="65"/>
      <c r="E30" s="65"/>
      <c r="F30" s="65"/>
      <c r="G30" s="65"/>
      <c r="H30" s="55">
        <f>H29*4</f>
        <v>0</v>
      </c>
    </row>
    <row r="31" spans="1:8" s="18" customFormat="1" x14ac:dyDescent="0.25"/>
    <row r="32" spans="1:8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</sheetData>
  <mergeCells count="35">
    <mergeCell ref="I5:K5"/>
    <mergeCell ref="A1:H1"/>
    <mergeCell ref="B4:C4"/>
    <mergeCell ref="D4:H4"/>
    <mergeCell ref="B5:C5"/>
    <mergeCell ref="D5:H5"/>
    <mergeCell ref="B6:C6"/>
    <mergeCell ref="D6:H6"/>
    <mergeCell ref="I6:K6"/>
    <mergeCell ref="B7:C7"/>
    <mergeCell ref="D7:H7"/>
    <mergeCell ref="I7:K7"/>
    <mergeCell ref="A20:H20"/>
    <mergeCell ref="A9:H9"/>
    <mergeCell ref="A10:G10"/>
    <mergeCell ref="A11:H11"/>
    <mergeCell ref="A12:G12"/>
    <mergeCell ref="A13:G13"/>
    <mergeCell ref="A14:G14"/>
    <mergeCell ref="A27:H27"/>
    <mergeCell ref="A28:G28"/>
    <mergeCell ref="A29:G29"/>
    <mergeCell ref="A30:G30"/>
    <mergeCell ref="B2:H2"/>
    <mergeCell ref="A21:G21"/>
    <mergeCell ref="A22:G22"/>
    <mergeCell ref="A23:G23"/>
    <mergeCell ref="A24:G24"/>
    <mergeCell ref="A25:G25"/>
    <mergeCell ref="A26:G26"/>
    <mergeCell ref="A15:H15"/>
    <mergeCell ref="A16:G16"/>
    <mergeCell ref="A17:H17"/>
    <mergeCell ref="A18:G18"/>
    <mergeCell ref="A19:G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FD565-0F2F-47FE-8235-42989A869CE1}">
  <dimension ref="A1:R44"/>
  <sheetViews>
    <sheetView showGridLines="0" zoomScale="90" zoomScaleNormal="90" workbookViewId="0">
      <selection activeCell="N17" sqref="N17"/>
    </sheetView>
  </sheetViews>
  <sheetFormatPr baseColWidth="10" defaultRowHeight="15" x14ac:dyDescent="0.25"/>
  <cols>
    <col min="1" max="1" width="15.28515625" style="23" customWidth="1"/>
    <col min="2" max="8" width="20.7109375" style="23" customWidth="1"/>
    <col min="9" max="18" width="11.42578125" style="18"/>
    <col min="19" max="16384" width="11.42578125" style="23"/>
  </cols>
  <sheetData>
    <row r="1" spans="1:18" s="3" customFormat="1" ht="78.75" customHeight="1" x14ac:dyDescent="0.25">
      <c r="A1" s="82" t="s">
        <v>11</v>
      </c>
      <c r="B1" s="82"/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8"/>
    </row>
    <row r="2" spans="1:18" s="3" customFormat="1" ht="49.5" customHeight="1" thickBot="1" x14ac:dyDescent="0.3">
      <c r="A2" s="22"/>
      <c r="B2" s="66" t="str">
        <f>DPGF!B2</f>
        <v>Consultation n°20255157-R - Entretien des espaces verts, des plantations, des équipements associés et remplacement des végétaux fanés pour le site d’Amédée Saint-Germain à Bordeaux</v>
      </c>
      <c r="C2" s="96"/>
      <c r="D2" s="96"/>
      <c r="E2" s="96"/>
      <c r="F2" s="96"/>
      <c r="G2" s="96"/>
      <c r="H2" s="96"/>
      <c r="I2" s="21"/>
      <c r="J2" s="21"/>
      <c r="K2" s="21"/>
      <c r="L2" s="21"/>
      <c r="M2" s="5"/>
      <c r="N2" s="5"/>
      <c r="O2" s="5"/>
      <c r="P2" s="5"/>
      <c r="Q2" s="5"/>
      <c r="R2" s="8"/>
    </row>
    <row r="3" spans="1:18" s="3" customFormat="1" ht="24.95" customHeight="1" x14ac:dyDescent="0.25">
      <c r="A3" s="4"/>
      <c r="B3" s="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8"/>
    </row>
    <row r="4" spans="1:18" s="3" customFormat="1" ht="21.95" customHeight="1" x14ac:dyDescent="0.25">
      <c r="A4" s="4"/>
      <c r="B4" s="83" t="s">
        <v>3</v>
      </c>
      <c r="C4" s="83"/>
      <c r="D4" s="80" t="str">
        <f>DPGF!D4</f>
        <v>A préciser</v>
      </c>
      <c r="E4" s="80"/>
      <c r="F4" s="80"/>
      <c r="G4" s="80"/>
      <c r="H4" s="80"/>
      <c r="I4" s="10"/>
      <c r="J4" s="10"/>
      <c r="K4" s="10"/>
      <c r="L4" s="10"/>
      <c r="M4" s="10"/>
      <c r="N4" s="10"/>
      <c r="O4" s="10"/>
      <c r="P4" s="7"/>
      <c r="Q4" s="7"/>
      <c r="R4" s="8"/>
    </row>
    <row r="5" spans="1:18" s="3" customFormat="1" ht="21.75" customHeight="1" x14ac:dyDescent="0.25">
      <c r="A5" s="4"/>
      <c r="B5" s="79" t="s">
        <v>5</v>
      </c>
      <c r="C5" s="79"/>
      <c r="D5" s="80" t="str">
        <f>DPGF!D5</f>
        <v>Oui / Non</v>
      </c>
      <c r="E5" s="80"/>
      <c r="F5" s="80"/>
      <c r="G5" s="80"/>
      <c r="H5" s="80"/>
      <c r="I5" s="81"/>
      <c r="J5" s="81"/>
      <c r="K5" s="81"/>
      <c r="L5" s="12"/>
      <c r="M5" s="11"/>
      <c r="N5" s="11"/>
      <c r="O5" s="11"/>
      <c r="P5" s="9"/>
      <c r="Q5" s="9"/>
      <c r="R5" s="8"/>
    </row>
    <row r="6" spans="1:18" s="3" customFormat="1" ht="21.95" customHeight="1" x14ac:dyDescent="0.25">
      <c r="A6" s="4"/>
      <c r="B6" s="79" t="s">
        <v>7</v>
      </c>
      <c r="C6" s="79"/>
      <c r="D6" s="80" t="str">
        <f>DPGF!D6</f>
        <v>A Renseigner</v>
      </c>
      <c r="E6" s="80"/>
      <c r="F6" s="80"/>
      <c r="G6" s="80"/>
      <c r="H6" s="80"/>
      <c r="I6" s="81"/>
      <c r="J6" s="81"/>
      <c r="K6" s="81"/>
      <c r="L6" s="12"/>
      <c r="M6" s="11"/>
      <c r="N6" s="11"/>
      <c r="O6" s="11"/>
      <c r="P6" s="9"/>
      <c r="Q6" s="9"/>
      <c r="R6" s="8"/>
    </row>
    <row r="7" spans="1:18" s="3" customFormat="1" ht="21.95" customHeight="1" x14ac:dyDescent="0.25">
      <c r="A7" s="4"/>
      <c r="B7" s="79" t="s">
        <v>9</v>
      </c>
      <c r="C7" s="79"/>
      <c r="D7" s="80" t="str">
        <f>DPGF!D7</f>
        <v>En %</v>
      </c>
      <c r="E7" s="80"/>
      <c r="F7" s="80"/>
      <c r="G7" s="80"/>
      <c r="H7" s="80"/>
      <c r="I7" s="81"/>
      <c r="J7" s="81"/>
      <c r="K7" s="81"/>
      <c r="L7" s="12"/>
      <c r="M7" s="11"/>
      <c r="N7" s="11"/>
      <c r="O7" s="11"/>
      <c r="P7" s="9"/>
      <c r="Q7" s="9"/>
      <c r="R7" s="8"/>
    </row>
    <row r="8" spans="1:18" ht="15.75" thickBot="1" x14ac:dyDescent="0.3">
      <c r="A8" s="18"/>
      <c r="B8" s="18"/>
      <c r="C8" s="18"/>
      <c r="D8" s="18"/>
      <c r="E8" s="18"/>
      <c r="F8" s="18"/>
      <c r="G8" s="18"/>
      <c r="H8" s="18"/>
    </row>
    <row r="9" spans="1:18" ht="37.5" customHeight="1" thickBot="1" x14ac:dyDescent="0.3">
      <c r="A9" s="87" t="s">
        <v>31</v>
      </c>
      <c r="B9" s="88"/>
      <c r="C9" s="88"/>
      <c r="D9" s="88"/>
      <c r="E9" s="88"/>
      <c r="F9" s="88"/>
      <c r="G9" s="1" t="s">
        <v>0</v>
      </c>
      <c r="H9" s="13" t="s">
        <v>34</v>
      </c>
    </row>
    <row r="10" spans="1:18" s="18" customFormat="1" ht="21.95" customHeight="1" thickBot="1" x14ac:dyDescent="0.3">
      <c r="A10" s="93" t="s">
        <v>32</v>
      </c>
      <c r="B10" s="94"/>
      <c r="C10" s="94"/>
      <c r="D10" s="94"/>
      <c r="E10" s="94"/>
      <c r="F10" s="94"/>
      <c r="G10" s="94"/>
      <c r="H10" s="95"/>
    </row>
    <row r="11" spans="1:18" ht="21.95" customHeight="1" x14ac:dyDescent="0.25">
      <c r="A11" s="89" t="s">
        <v>61</v>
      </c>
      <c r="B11" s="90"/>
      <c r="C11" s="90"/>
      <c r="D11" s="90"/>
      <c r="E11" s="90"/>
      <c r="F11" s="90"/>
      <c r="G11" s="14" t="s">
        <v>12</v>
      </c>
      <c r="H11" s="37"/>
    </row>
    <row r="12" spans="1:18" ht="21.95" customHeight="1" x14ac:dyDescent="0.25">
      <c r="A12" s="89" t="s">
        <v>38</v>
      </c>
      <c r="B12" s="90"/>
      <c r="C12" s="90"/>
      <c r="D12" s="90"/>
      <c r="E12" s="90"/>
      <c r="F12" s="90"/>
      <c r="G12" s="14" t="s">
        <v>12</v>
      </c>
      <c r="H12" s="37"/>
    </row>
    <row r="13" spans="1:18" ht="21.95" customHeight="1" x14ac:dyDescent="0.25">
      <c r="A13" s="91" t="s">
        <v>63</v>
      </c>
      <c r="B13" s="92"/>
      <c r="C13" s="92"/>
      <c r="D13" s="92"/>
      <c r="E13" s="92"/>
      <c r="F13" s="92"/>
      <c r="G13" s="15" t="s">
        <v>12</v>
      </c>
      <c r="H13" s="38"/>
    </row>
    <row r="14" spans="1:18" ht="21.95" customHeight="1" x14ac:dyDescent="0.25">
      <c r="A14" s="91" t="s">
        <v>62</v>
      </c>
      <c r="B14" s="92"/>
      <c r="C14" s="92"/>
      <c r="D14" s="92"/>
      <c r="E14" s="92"/>
      <c r="F14" s="92"/>
      <c r="G14" s="15" t="s">
        <v>12</v>
      </c>
      <c r="H14" s="38"/>
    </row>
    <row r="15" spans="1:18" ht="21.95" customHeight="1" thickBot="1" x14ac:dyDescent="0.3">
      <c r="A15" s="100" t="s">
        <v>64</v>
      </c>
      <c r="B15" s="101"/>
      <c r="C15" s="101"/>
      <c r="D15" s="101"/>
      <c r="E15" s="101"/>
      <c r="F15" s="101"/>
      <c r="G15" s="24" t="s">
        <v>12</v>
      </c>
      <c r="H15" s="39"/>
    </row>
    <row r="16" spans="1:18" ht="15.75" thickBot="1" x14ac:dyDescent="0.3">
      <c r="A16" s="102"/>
      <c r="B16" s="102"/>
      <c r="C16" s="102"/>
      <c r="D16" s="102"/>
      <c r="E16" s="102"/>
      <c r="F16" s="102"/>
      <c r="G16" s="16"/>
      <c r="H16" s="16"/>
    </row>
    <row r="17" spans="1:8" ht="21.95" customHeight="1" thickBot="1" x14ac:dyDescent="0.3">
      <c r="A17" s="106" t="s">
        <v>28</v>
      </c>
      <c r="B17" s="107"/>
      <c r="C17" s="107"/>
      <c r="D17" s="107"/>
      <c r="E17" s="107"/>
      <c r="F17" s="107"/>
      <c r="G17" s="107"/>
      <c r="H17" s="108"/>
    </row>
    <row r="18" spans="1:8" ht="21.95" customHeight="1" x14ac:dyDescent="0.25">
      <c r="A18" s="109" t="s">
        <v>29</v>
      </c>
      <c r="B18" s="110"/>
      <c r="C18" s="110"/>
      <c r="D18" s="110"/>
      <c r="E18" s="110"/>
      <c r="F18" s="110"/>
      <c r="G18" s="15" t="s">
        <v>13</v>
      </c>
      <c r="H18" s="25"/>
    </row>
    <row r="19" spans="1:8" ht="21.95" customHeight="1" thickBot="1" x14ac:dyDescent="0.3">
      <c r="A19" s="111" t="s">
        <v>30</v>
      </c>
      <c r="B19" s="112"/>
      <c r="C19" s="112"/>
      <c r="D19" s="112"/>
      <c r="E19" s="112"/>
      <c r="F19" s="112"/>
      <c r="G19" s="24" t="s">
        <v>13</v>
      </c>
      <c r="H19" s="26"/>
    </row>
    <row r="20" spans="1:8" ht="15.75" thickBot="1" x14ac:dyDescent="0.3">
      <c r="A20" s="17"/>
      <c r="B20" s="17"/>
      <c r="C20" s="17"/>
      <c r="D20" s="17"/>
      <c r="E20" s="17"/>
      <c r="F20" s="17"/>
      <c r="G20" s="16"/>
      <c r="H20" s="16"/>
    </row>
    <row r="21" spans="1:8" ht="21.95" customHeight="1" thickBot="1" x14ac:dyDescent="0.3">
      <c r="A21" s="93" t="s">
        <v>37</v>
      </c>
      <c r="B21" s="94"/>
      <c r="C21" s="94"/>
      <c r="D21" s="94"/>
      <c r="E21" s="94"/>
      <c r="F21" s="94"/>
      <c r="G21" s="94"/>
      <c r="H21" s="95"/>
    </row>
    <row r="22" spans="1:8" ht="21.95" customHeight="1" x14ac:dyDescent="0.25">
      <c r="A22" s="113" t="s">
        <v>1</v>
      </c>
      <c r="B22" s="114"/>
      <c r="C22" s="114"/>
      <c r="D22" s="114"/>
      <c r="E22" s="114"/>
      <c r="F22" s="114"/>
      <c r="G22" s="115"/>
      <c r="H22" s="27"/>
    </row>
    <row r="23" spans="1:8" ht="21.95" customHeight="1" x14ac:dyDescent="0.25">
      <c r="A23" s="84" t="s">
        <v>14</v>
      </c>
      <c r="B23" s="85"/>
      <c r="C23" s="85"/>
      <c r="D23" s="85"/>
      <c r="E23" s="85"/>
      <c r="F23" s="86"/>
      <c r="G23" s="14" t="s">
        <v>36</v>
      </c>
      <c r="H23" s="37"/>
    </row>
    <row r="24" spans="1:8" ht="21.95" customHeight="1" x14ac:dyDescent="0.25">
      <c r="A24" s="84" t="s">
        <v>16</v>
      </c>
      <c r="B24" s="85"/>
      <c r="C24" s="85"/>
      <c r="D24" s="85"/>
      <c r="E24" s="85"/>
      <c r="F24" s="86"/>
      <c r="G24" s="14" t="s">
        <v>36</v>
      </c>
      <c r="H24" s="37"/>
    </row>
    <row r="25" spans="1:8" ht="21.95" customHeight="1" x14ac:dyDescent="0.25">
      <c r="A25" s="116" t="s">
        <v>2</v>
      </c>
      <c r="B25" s="117"/>
      <c r="C25" s="117"/>
      <c r="D25" s="117"/>
      <c r="E25" s="117"/>
      <c r="F25" s="117"/>
      <c r="G25" s="105"/>
      <c r="H25" s="29"/>
    </row>
    <row r="26" spans="1:8" ht="21.95" customHeight="1" x14ac:dyDescent="0.25">
      <c r="A26" s="84" t="s">
        <v>21</v>
      </c>
      <c r="B26" s="85"/>
      <c r="C26" s="85"/>
      <c r="D26" s="85"/>
      <c r="E26" s="85"/>
      <c r="F26" s="86"/>
      <c r="G26" s="15" t="s">
        <v>17</v>
      </c>
      <c r="H26" s="40"/>
    </row>
    <row r="27" spans="1:8" ht="21.95" customHeight="1" x14ac:dyDescent="0.25">
      <c r="A27" s="84" t="s">
        <v>18</v>
      </c>
      <c r="B27" s="85"/>
      <c r="C27" s="85"/>
      <c r="D27" s="85"/>
      <c r="E27" s="85"/>
      <c r="F27" s="86"/>
      <c r="G27" s="15" t="s">
        <v>17</v>
      </c>
      <c r="H27" s="38"/>
    </row>
    <row r="28" spans="1:8" ht="21.95" customHeight="1" x14ac:dyDescent="0.25">
      <c r="A28" s="84" t="s">
        <v>19</v>
      </c>
      <c r="B28" s="85"/>
      <c r="C28" s="85"/>
      <c r="D28" s="85"/>
      <c r="E28" s="85"/>
      <c r="F28" s="86"/>
      <c r="G28" s="15" t="s">
        <v>17</v>
      </c>
      <c r="H28" s="38"/>
    </row>
    <row r="29" spans="1:8" ht="21.95" customHeight="1" x14ac:dyDescent="0.25">
      <c r="A29" s="84" t="s">
        <v>20</v>
      </c>
      <c r="B29" s="85"/>
      <c r="C29" s="85"/>
      <c r="D29" s="85"/>
      <c r="E29" s="85"/>
      <c r="F29" s="86"/>
      <c r="G29" s="15" t="s">
        <v>36</v>
      </c>
      <c r="H29" s="38"/>
    </row>
    <row r="30" spans="1:8" s="18" customFormat="1" ht="21.95" customHeight="1" x14ac:dyDescent="0.25">
      <c r="A30" s="103" t="s">
        <v>27</v>
      </c>
      <c r="B30" s="104"/>
      <c r="C30" s="104"/>
      <c r="D30" s="104"/>
      <c r="E30" s="104"/>
      <c r="F30" s="104"/>
      <c r="G30" s="105"/>
      <c r="H30" s="30"/>
    </row>
    <row r="31" spans="1:8" s="18" customFormat="1" ht="21.95" customHeight="1" thickBot="1" x14ac:dyDescent="0.3">
      <c r="A31" s="97" t="s">
        <v>22</v>
      </c>
      <c r="B31" s="98"/>
      <c r="C31" s="98"/>
      <c r="D31" s="98"/>
      <c r="E31" s="98"/>
      <c r="F31" s="99"/>
      <c r="G31" s="28" t="s">
        <v>36</v>
      </c>
      <c r="H31" s="41"/>
    </row>
    <row r="32" spans="1:8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</sheetData>
  <mergeCells count="35">
    <mergeCell ref="A31:F31"/>
    <mergeCell ref="A15:F15"/>
    <mergeCell ref="A16:F16"/>
    <mergeCell ref="A12:F12"/>
    <mergeCell ref="A30:G30"/>
    <mergeCell ref="A17:H17"/>
    <mergeCell ref="A18:F18"/>
    <mergeCell ref="A19:F19"/>
    <mergeCell ref="A21:H21"/>
    <mergeCell ref="A22:G22"/>
    <mergeCell ref="A25:G25"/>
    <mergeCell ref="A28:F28"/>
    <mergeCell ref="A29:F29"/>
    <mergeCell ref="A24:F24"/>
    <mergeCell ref="A26:F26"/>
    <mergeCell ref="A27:F27"/>
    <mergeCell ref="I5:K5"/>
    <mergeCell ref="I6:K6"/>
    <mergeCell ref="I7:K7"/>
    <mergeCell ref="A1:H1"/>
    <mergeCell ref="A10:H10"/>
    <mergeCell ref="B2:H2"/>
    <mergeCell ref="A23:F23"/>
    <mergeCell ref="D4:H4"/>
    <mergeCell ref="D5:H5"/>
    <mergeCell ref="D6:H6"/>
    <mergeCell ref="D7:H7"/>
    <mergeCell ref="B4:C4"/>
    <mergeCell ref="B5:C5"/>
    <mergeCell ref="A9:F9"/>
    <mergeCell ref="B6:C6"/>
    <mergeCell ref="B7:C7"/>
    <mergeCell ref="A11:F11"/>
    <mergeCell ref="A13:F13"/>
    <mergeCell ref="A14:F14"/>
  </mergeCells>
  <phoneticPr fontId="1" type="noConversion"/>
  <pageMargins left="0.7" right="0.7" top="0.75" bottom="0.75" header="0.3" footer="0.3"/>
  <ignoredErrors>
    <ignoredError sqref="F4:H7 D4:D7" unlockedFormula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31BDD-27FC-420E-8B99-A06AED853907}">
  <dimension ref="A1:R46"/>
  <sheetViews>
    <sheetView showGridLines="0" zoomScale="90" zoomScaleNormal="90" workbookViewId="0">
      <selection activeCell="J30" sqref="J30"/>
    </sheetView>
  </sheetViews>
  <sheetFormatPr baseColWidth="10" defaultRowHeight="15" x14ac:dyDescent="0.25"/>
  <cols>
    <col min="1" max="1" width="15.28515625" style="23" customWidth="1"/>
    <col min="2" max="4" width="32.7109375" style="23" customWidth="1"/>
    <col min="5" max="8" width="20.7109375" style="23" customWidth="1"/>
    <col min="9" max="18" width="11.42578125" style="18"/>
    <col min="19" max="16384" width="11.42578125" style="23"/>
  </cols>
  <sheetData>
    <row r="1" spans="1:18" s="3" customFormat="1" ht="80.25" customHeight="1" x14ac:dyDescent="0.25">
      <c r="A1" s="82" t="s">
        <v>23</v>
      </c>
      <c r="B1" s="82"/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8"/>
    </row>
    <row r="2" spans="1:18" s="3" customFormat="1" ht="50.1" customHeight="1" x14ac:dyDescent="0.25">
      <c r="A2" s="4"/>
      <c r="B2" s="133" t="str">
        <f>BPU!B2</f>
        <v>Consultation n°20255157-R - Entretien des espaces verts, des plantations, des équipements associés et remplacement des végétaux fanés pour le site d’Amédée Saint-Germain à Bordeaux</v>
      </c>
      <c r="C2" s="133"/>
      <c r="D2" s="133"/>
      <c r="E2" s="133"/>
      <c r="F2" s="133"/>
      <c r="G2" s="133"/>
      <c r="H2" s="133"/>
      <c r="I2" s="21"/>
      <c r="J2" s="21"/>
      <c r="K2" s="21"/>
      <c r="L2" s="21"/>
      <c r="M2" s="5"/>
      <c r="N2" s="5"/>
      <c r="O2" s="5"/>
      <c r="P2" s="5"/>
      <c r="Q2" s="5"/>
      <c r="R2" s="8"/>
    </row>
    <row r="3" spans="1:18" s="3" customFormat="1" ht="24.95" customHeight="1" x14ac:dyDescent="0.25">
      <c r="A3" s="4"/>
      <c r="B3" s="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8"/>
    </row>
    <row r="4" spans="1:18" s="3" customFormat="1" ht="21.95" customHeight="1" x14ac:dyDescent="0.25">
      <c r="A4" s="4"/>
      <c r="B4" s="83" t="s">
        <v>3</v>
      </c>
      <c r="C4" s="83"/>
      <c r="D4" s="80" t="str">
        <f>BPU!D4</f>
        <v>A préciser</v>
      </c>
      <c r="E4" s="80"/>
      <c r="F4" s="80"/>
      <c r="G4" s="80"/>
      <c r="H4" s="80"/>
      <c r="I4" s="10"/>
      <c r="J4" s="10"/>
      <c r="K4" s="10"/>
      <c r="L4" s="10"/>
      <c r="M4" s="10"/>
      <c r="N4" s="10"/>
      <c r="O4" s="10"/>
      <c r="P4" s="7"/>
      <c r="Q4" s="7"/>
      <c r="R4" s="8"/>
    </row>
    <row r="5" spans="1:18" s="3" customFormat="1" ht="21.95" customHeight="1" x14ac:dyDescent="0.25">
      <c r="A5" s="4"/>
      <c r="B5" s="79" t="s">
        <v>5</v>
      </c>
      <c r="C5" s="79"/>
      <c r="D5" s="80" t="str">
        <f>BPU!D5</f>
        <v>Oui / Non</v>
      </c>
      <c r="E5" s="80"/>
      <c r="F5" s="80"/>
      <c r="G5" s="80"/>
      <c r="H5" s="80"/>
      <c r="I5" s="81"/>
      <c r="J5" s="81"/>
      <c r="K5" s="81"/>
      <c r="L5" s="12"/>
      <c r="M5" s="11"/>
      <c r="N5" s="11"/>
      <c r="O5" s="11"/>
      <c r="P5" s="9"/>
      <c r="Q5" s="9"/>
      <c r="R5" s="8"/>
    </row>
    <row r="6" spans="1:18" s="3" customFormat="1" ht="21.95" customHeight="1" x14ac:dyDescent="0.25">
      <c r="A6" s="4"/>
      <c r="B6" s="79" t="s">
        <v>7</v>
      </c>
      <c r="C6" s="79"/>
      <c r="D6" s="80" t="str">
        <f>BPU!D6</f>
        <v>A Renseigner</v>
      </c>
      <c r="E6" s="80"/>
      <c r="F6" s="80"/>
      <c r="G6" s="80"/>
      <c r="H6" s="80"/>
      <c r="I6" s="81"/>
      <c r="J6" s="81"/>
      <c r="K6" s="81"/>
      <c r="L6" s="12"/>
      <c r="M6" s="11"/>
      <c r="N6" s="11"/>
      <c r="O6" s="11"/>
      <c r="P6" s="9"/>
      <c r="Q6" s="9"/>
      <c r="R6" s="8"/>
    </row>
    <row r="7" spans="1:18" s="3" customFormat="1" ht="21.95" customHeight="1" x14ac:dyDescent="0.25">
      <c r="A7" s="4"/>
      <c r="B7" s="79" t="s">
        <v>9</v>
      </c>
      <c r="C7" s="79"/>
      <c r="D7" s="80" t="str">
        <f>BPU!D7</f>
        <v>En %</v>
      </c>
      <c r="E7" s="80"/>
      <c r="F7" s="80"/>
      <c r="G7" s="80"/>
      <c r="H7" s="80"/>
      <c r="I7" s="81"/>
      <c r="J7" s="81"/>
      <c r="K7" s="81"/>
      <c r="L7" s="12"/>
      <c r="M7" s="11"/>
      <c r="N7" s="11"/>
      <c r="O7" s="11"/>
      <c r="P7" s="9"/>
      <c r="Q7" s="9"/>
      <c r="R7" s="8"/>
    </row>
    <row r="8" spans="1:18" x14ac:dyDescent="0.25">
      <c r="A8" s="18"/>
      <c r="B8" s="18"/>
      <c r="C8" s="18"/>
      <c r="D8" s="18"/>
      <c r="E8" s="18"/>
      <c r="F8" s="18"/>
      <c r="G8" s="18"/>
      <c r="H8" s="18"/>
    </row>
    <row r="9" spans="1:18" ht="20.100000000000001" customHeight="1" x14ac:dyDescent="0.25">
      <c r="A9" s="124" t="s">
        <v>24</v>
      </c>
      <c r="B9" s="124"/>
      <c r="C9" s="124"/>
      <c r="D9" s="124"/>
      <c r="E9" s="124"/>
      <c r="F9" s="124"/>
      <c r="G9" s="124"/>
      <c r="H9" s="124"/>
    </row>
    <row r="10" spans="1:18" ht="20.100000000000001" customHeight="1" x14ac:dyDescent="0.25">
      <c r="A10" s="124" t="s">
        <v>25</v>
      </c>
      <c r="B10" s="124"/>
      <c r="C10" s="124"/>
      <c r="D10" s="124"/>
      <c r="E10" s="124"/>
      <c r="F10" s="124"/>
      <c r="G10" s="124"/>
      <c r="H10" s="124"/>
    </row>
    <row r="11" spans="1:18" ht="15.75" thickBot="1" x14ac:dyDescent="0.3">
      <c r="A11" s="18"/>
      <c r="B11" s="18"/>
      <c r="C11" s="18"/>
      <c r="D11" s="18"/>
      <c r="E11" s="18"/>
      <c r="F11" s="18"/>
      <c r="G11" s="18"/>
      <c r="H11" s="18"/>
    </row>
    <row r="12" spans="1:18" ht="37.5" customHeight="1" thickBot="1" x14ac:dyDescent="0.3">
      <c r="A12" s="128" t="s">
        <v>31</v>
      </c>
      <c r="B12" s="129"/>
      <c r="C12" s="129"/>
      <c r="D12" s="129"/>
      <c r="E12" s="19" t="s">
        <v>0</v>
      </c>
      <c r="F12" s="20" t="s">
        <v>34</v>
      </c>
      <c r="G12" s="20" t="s">
        <v>35</v>
      </c>
      <c r="H12" s="20" t="s">
        <v>33</v>
      </c>
    </row>
    <row r="13" spans="1:18" s="18" customFormat="1" ht="21.95" customHeight="1" thickBot="1" x14ac:dyDescent="0.3">
      <c r="A13" s="93" t="str">
        <f>BPU!A10</f>
        <v>Interventions</v>
      </c>
      <c r="B13" s="94"/>
      <c r="C13" s="94"/>
      <c r="D13" s="94"/>
      <c r="E13" s="94"/>
      <c r="F13" s="94"/>
      <c r="G13" s="94"/>
      <c r="H13" s="95"/>
    </row>
    <row r="14" spans="1:18" ht="21.95" customHeight="1" x14ac:dyDescent="0.25">
      <c r="A14" s="89" t="str">
        <f>BPU!A11</f>
        <v xml:space="preserve">Main d'œuvre : interventions exceptionnelles de plantation, d'entretien... (hors prestions récurrentes comprises dans le forfait) </v>
      </c>
      <c r="B14" s="90"/>
      <c r="C14" s="90"/>
      <c r="D14" s="90"/>
      <c r="E14" s="14" t="s">
        <v>12</v>
      </c>
      <c r="F14" s="42">
        <f>BPU!H11</f>
        <v>0</v>
      </c>
      <c r="G14" s="33">
        <v>20</v>
      </c>
      <c r="H14" s="45">
        <f>F14*G14</f>
        <v>0</v>
      </c>
    </row>
    <row r="15" spans="1:18" ht="21.95" customHeight="1" x14ac:dyDescent="0.25">
      <c r="A15" s="89" t="str">
        <f>BPU!A12</f>
        <v>Études (paysagère, végétale, technique, diagnostic…)</v>
      </c>
      <c r="B15" s="90"/>
      <c r="C15" s="90"/>
      <c r="D15" s="90"/>
      <c r="E15" s="14" t="s">
        <v>12</v>
      </c>
      <c r="F15" s="42">
        <f>BPU!H12</f>
        <v>0</v>
      </c>
      <c r="G15" s="33">
        <v>5</v>
      </c>
      <c r="H15" s="45">
        <f t="shared" ref="H15:H18" si="0">F15*G15</f>
        <v>0</v>
      </c>
    </row>
    <row r="16" spans="1:18" ht="21.95" customHeight="1" x14ac:dyDescent="0.25">
      <c r="A16" s="91" t="str">
        <f>BPU!A13</f>
        <v>Intervention week-ends et jours fériés (entre 7h et 20h)</v>
      </c>
      <c r="B16" s="92"/>
      <c r="C16" s="92"/>
      <c r="D16" s="92"/>
      <c r="E16" s="15" t="s">
        <v>12</v>
      </c>
      <c r="F16" s="43">
        <f>BPU!H13</f>
        <v>0</v>
      </c>
      <c r="G16" s="34">
        <v>8</v>
      </c>
      <c r="H16" s="46">
        <f t="shared" si="0"/>
        <v>0</v>
      </c>
    </row>
    <row r="17" spans="1:8" ht="21.95" customHeight="1" x14ac:dyDescent="0.25">
      <c r="A17" s="91" t="str">
        <f>BPU!A14</f>
        <v>Intervention urgente (sous 24h) : Jours ouvrés (entre 7h et 20h)</v>
      </c>
      <c r="B17" s="92"/>
      <c r="C17" s="92"/>
      <c r="D17" s="92"/>
      <c r="E17" s="15" t="s">
        <v>12</v>
      </c>
      <c r="F17" s="43">
        <f>BPU!H14</f>
        <v>0</v>
      </c>
      <c r="G17" s="34">
        <v>2</v>
      </c>
      <c r="H17" s="46">
        <f t="shared" si="0"/>
        <v>0</v>
      </c>
    </row>
    <row r="18" spans="1:8" ht="21.95" customHeight="1" thickBot="1" x14ac:dyDescent="0.3">
      <c r="A18" s="100" t="str">
        <f>BPU!A15</f>
        <v>Intervention urgente (sous 24h) : WE et jours fériés (entre 7h et 20h)</v>
      </c>
      <c r="B18" s="101"/>
      <c r="C18" s="101"/>
      <c r="D18" s="101"/>
      <c r="E18" s="24" t="s">
        <v>12</v>
      </c>
      <c r="F18" s="44">
        <f>BPU!H15</f>
        <v>0</v>
      </c>
      <c r="G18" s="35">
        <v>2</v>
      </c>
      <c r="H18" s="47">
        <f t="shared" si="0"/>
        <v>0</v>
      </c>
    </row>
    <row r="19" spans="1:8" ht="15.75" thickBot="1" x14ac:dyDescent="0.3">
      <c r="A19" s="102"/>
      <c r="B19" s="102"/>
      <c r="C19" s="102"/>
      <c r="D19" s="102"/>
      <c r="E19" s="16"/>
      <c r="F19" s="16"/>
      <c r="G19" s="16"/>
      <c r="H19" s="16"/>
    </row>
    <row r="20" spans="1:8" ht="21.95" customHeight="1" thickBot="1" x14ac:dyDescent="0.3">
      <c r="A20" s="106" t="str">
        <f>BPU!A17</f>
        <v>Coefficient de majoration sur fournitures et végétaux</v>
      </c>
      <c r="B20" s="107"/>
      <c r="C20" s="107"/>
      <c r="D20" s="107"/>
      <c r="E20" s="107"/>
      <c r="F20" s="107"/>
      <c r="G20" s="107"/>
      <c r="H20" s="108"/>
    </row>
    <row r="21" spans="1:8" s="18" customFormat="1" ht="21.95" customHeight="1" x14ac:dyDescent="0.25">
      <c r="A21" s="126" t="str">
        <f>BPU!A18</f>
        <v>Coefficient de majoration sur facture d'achat de fournitures</v>
      </c>
      <c r="B21" s="127"/>
      <c r="C21" s="127"/>
      <c r="D21" s="127"/>
      <c r="E21" s="14" t="s">
        <v>13</v>
      </c>
      <c r="F21" s="31">
        <f>BPU!H18</f>
        <v>0</v>
      </c>
      <c r="G21" s="33">
        <v>125</v>
      </c>
      <c r="H21" s="45">
        <f>G21*(1+F21)</f>
        <v>125</v>
      </c>
    </row>
    <row r="22" spans="1:8" s="18" customFormat="1" ht="21.95" customHeight="1" thickBot="1" x14ac:dyDescent="0.3">
      <c r="A22" s="111" t="str">
        <f>BPU!A19</f>
        <v>Coefficient de majoration sur facture d'achat de végétaux</v>
      </c>
      <c r="B22" s="112"/>
      <c r="C22" s="112"/>
      <c r="D22" s="112"/>
      <c r="E22" s="24" t="s">
        <v>13</v>
      </c>
      <c r="F22" s="32">
        <f>BPU!H19</f>
        <v>0</v>
      </c>
      <c r="G22" s="36">
        <v>1000</v>
      </c>
      <c r="H22" s="48">
        <f>G22*(1+F22)</f>
        <v>1000</v>
      </c>
    </row>
    <row r="23" spans="1:8" s="18" customFormat="1" ht="15.75" thickBot="1" x14ac:dyDescent="0.3">
      <c r="A23" s="17"/>
      <c r="B23" s="17"/>
      <c r="C23" s="17"/>
      <c r="D23" s="17"/>
      <c r="E23" s="16"/>
      <c r="F23" s="16"/>
      <c r="G23" s="16"/>
      <c r="H23" s="16"/>
    </row>
    <row r="24" spans="1:8" s="18" customFormat="1" ht="21.95" customHeight="1" thickBot="1" x14ac:dyDescent="0.3">
      <c r="A24" s="93" t="str">
        <f>BPU!A21</f>
        <v>Unités d'œuvre (UO)</v>
      </c>
      <c r="B24" s="94"/>
      <c r="C24" s="94"/>
      <c r="D24" s="94"/>
      <c r="E24" s="94"/>
      <c r="F24" s="94"/>
      <c r="G24" s="94"/>
      <c r="H24" s="95"/>
    </row>
    <row r="25" spans="1:8" s="18" customFormat="1" ht="21.95" customHeight="1" x14ac:dyDescent="0.25">
      <c r="A25" s="130" t="str">
        <f>BPU!A22</f>
        <v xml:space="preserve">Façades végétalisés </v>
      </c>
      <c r="B25" s="131"/>
      <c r="C25" s="131"/>
      <c r="D25" s="131"/>
      <c r="E25" s="131"/>
      <c r="F25" s="131"/>
      <c r="G25" s="131"/>
      <c r="H25" s="132"/>
    </row>
    <row r="26" spans="1:8" s="18" customFormat="1" ht="21.95" customHeight="1" x14ac:dyDescent="0.25">
      <c r="A26" s="84" t="str">
        <f>BPU!A23</f>
        <v xml:space="preserve">Installation grille de type crépine filtrante à l’entrée des évacuations des chéneaux </v>
      </c>
      <c r="B26" s="85"/>
      <c r="C26" s="85"/>
      <c r="D26" s="86"/>
      <c r="E26" s="15" t="s">
        <v>15</v>
      </c>
      <c r="F26" s="43">
        <f>+BPU!H23</f>
        <v>0</v>
      </c>
      <c r="G26" s="34">
        <v>61</v>
      </c>
      <c r="H26" s="46">
        <f t="shared" ref="H26:H27" si="1">+F26*G26</f>
        <v>0</v>
      </c>
    </row>
    <row r="27" spans="1:8" s="18" customFormat="1" ht="21.95" customHeight="1" x14ac:dyDescent="0.25">
      <c r="A27" s="84" t="str">
        <f>BPU!A24</f>
        <v xml:space="preserve">Réétancher les bacs de rétentions </v>
      </c>
      <c r="B27" s="85"/>
      <c r="C27" s="85"/>
      <c r="D27" s="86"/>
      <c r="E27" s="15" t="s">
        <v>15</v>
      </c>
      <c r="F27" s="43">
        <f>+BPU!H24</f>
        <v>0</v>
      </c>
      <c r="G27" s="34">
        <v>61</v>
      </c>
      <c r="H27" s="46">
        <f t="shared" si="1"/>
        <v>0</v>
      </c>
    </row>
    <row r="28" spans="1:8" s="18" customFormat="1" ht="21.95" customHeight="1" x14ac:dyDescent="0.25">
      <c r="A28" s="103" t="s">
        <v>2</v>
      </c>
      <c r="B28" s="104"/>
      <c r="C28" s="104"/>
      <c r="D28" s="104"/>
      <c r="E28" s="104"/>
      <c r="F28" s="104"/>
      <c r="G28" s="104"/>
      <c r="H28" s="125"/>
    </row>
    <row r="29" spans="1:8" s="18" customFormat="1" ht="21.95" customHeight="1" x14ac:dyDescent="0.25">
      <c r="A29" s="84" t="str">
        <f>BPU!A26</f>
        <v>Soufflages et ramassage des feuilles et détritus sur Terrasse</v>
      </c>
      <c r="B29" s="85"/>
      <c r="C29" s="85"/>
      <c r="D29" s="86"/>
      <c r="E29" s="15" t="s">
        <v>17</v>
      </c>
      <c r="F29" s="43">
        <f>+BPU!H26</f>
        <v>0</v>
      </c>
      <c r="G29" s="34">
        <v>480</v>
      </c>
      <c r="H29" s="46">
        <f t="shared" ref="H29:H32" si="2">+F29*G29</f>
        <v>0</v>
      </c>
    </row>
    <row r="30" spans="1:8" s="18" customFormat="1" ht="21.95" customHeight="1" x14ac:dyDescent="0.25">
      <c r="A30" s="84" t="str">
        <f>BPU!A27</f>
        <v xml:space="preserve">Mise en place d'un traitement dégrisant </v>
      </c>
      <c r="B30" s="85"/>
      <c r="C30" s="85"/>
      <c r="D30" s="86"/>
      <c r="E30" s="15" t="s">
        <v>17</v>
      </c>
      <c r="F30" s="43">
        <f>+BPU!H27</f>
        <v>0</v>
      </c>
      <c r="G30" s="34">
        <v>240</v>
      </c>
      <c r="H30" s="46">
        <f t="shared" si="2"/>
        <v>0</v>
      </c>
    </row>
    <row r="31" spans="1:8" s="18" customFormat="1" ht="21.95" customHeight="1" x14ac:dyDescent="0.25">
      <c r="A31" s="84" t="str">
        <f>BPU!A28</f>
        <v>Mise en place d'un traitement saturateur</v>
      </c>
      <c r="B31" s="85"/>
      <c r="C31" s="85"/>
      <c r="D31" s="86"/>
      <c r="E31" s="15" t="s">
        <v>17</v>
      </c>
      <c r="F31" s="43">
        <f>+BPU!H28</f>
        <v>0</v>
      </c>
      <c r="G31" s="34">
        <v>240</v>
      </c>
      <c r="H31" s="46">
        <f t="shared" si="2"/>
        <v>0</v>
      </c>
    </row>
    <row r="32" spans="1:8" s="18" customFormat="1" ht="21.95" customHeight="1" x14ac:dyDescent="0.25">
      <c r="A32" s="84" t="str">
        <f>BPU!A29</f>
        <v>Remplacement lame terrasse</v>
      </c>
      <c r="B32" s="85"/>
      <c r="C32" s="85"/>
      <c r="D32" s="86"/>
      <c r="E32" s="15" t="s">
        <v>15</v>
      </c>
      <c r="F32" s="43">
        <f>+BPU!H29</f>
        <v>0</v>
      </c>
      <c r="G32" s="34">
        <v>8</v>
      </c>
      <c r="H32" s="46">
        <f t="shared" si="2"/>
        <v>0</v>
      </c>
    </row>
    <row r="33" spans="1:8" s="18" customFormat="1" ht="21.95" customHeight="1" x14ac:dyDescent="0.25">
      <c r="A33" s="103" t="s">
        <v>27</v>
      </c>
      <c r="B33" s="104"/>
      <c r="C33" s="104"/>
      <c r="D33" s="104"/>
      <c r="E33" s="104"/>
      <c r="F33" s="104"/>
      <c r="G33" s="104"/>
      <c r="H33" s="125"/>
    </row>
    <row r="34" spans="1:8" s="18" customFormat="1" ht="21.95" customHeight="1" thickBot="1" x14ac:dyDescent="0.3">
      <c r="A34" s="97" t="str">
        <f>BPU!A31</f>
        <v>Liste détaillé des essences entretenues (type, état général et situation géographique)</v>
      </c>
      <c r="B34" s="98"/>
      <c r="C34" s="98"/>
      <c r="D34" s="99"/>
      <c r="E34" s="24" t="s">
        <v>15</v>
      </c>
      <c r="F34" s="44">
        <f>+BPU!H31</f>
        <v>0</v>
      </c>
      <c r="G34" s="35">
        <v>1</v>
      </c>
      <c r="H34" s="47">
        <f>+F34*G34</f>
        <v>0</v>
      </c>
    </row>
    <row r="35" spans="1:8" s="18" customFormat="1" ht="24.95" customHeight="1" x14ac:dyDescent="0.25">
      <c r="A35" s="121" t="s">
        <v>39</v>
      </c>
      <c r="B35" s="122"/>
      <c r="C35" s="122"/>
      <c r="D35" s="122"/>
      <c r="E35" s="122"/>
      <c r="F35" s="122"/>
      <c r="G35" s="123"/>
      <c r="H35" s="49">
        <f>SUM(H14:H18,H21:H22,H26:H27,H29:H32,H34)</f>
        <v>1125</v>
      </c>
    </row>
    <row r="36" spans="1:8" s="18" customFormat="1" ht="24.95" customHeight="1" thickBot="1" x14ac:dyDescent="0.3">
      <c r="A36" s="118" t="s">
        <v>40</v>
      </c>
      <c r="B36" s="119"/>
      <c r="C36" s="119"/>
      <c r="D36" s="119"/>
      <c r="E36" s="119"/>
      <c r="F36" s="119" t="s">
        <v>26</v>
      </c>
      <c r="G36" s="120"/>
      <c r="H36" s="50">
        <f>H35*4</f>
        <v>4500</v>
      </c>
    </row>
    <row r="37" spans="1:8" s="18" customFormat="1" x14ac:dyDescent="0.25"/>
    <row r="38" spans="1:8" s="18" customFormat="1" x14ac:dyDescent="0.25"/>
    <row r="39" spans="1:8" s="18" customFormat="1" x14ac:dyDescent="0.25"/>
    <row r="40" spans="1:8" s="18" customFormat="1" x14ac:dyDescent="0.25"/>
    <row r="41" spans="1:8" s="18" customFormat="1" x14ac:dyDescent="0.25"/>
    <row r="42" spans="1:8" s="18" customFormat="1" x14ac:dyDescent="0.25"/>
    <row r="43" spans="1:8" s="18" customFormat="1" x14ac:dyDescent="0.25"/>
    <row r="44" spans="1:8" s="18" customFormat="1" x14ac:dyDescent="0.25"/>
    <row r="45" spans="1:8" s="18" customFormat="1" x14ac:dyDescent="0.25"/>
    <row r="46" spans="1:8" s="18" customFormat="1" x14ac:dyDescent="0.25"/>
  </sheetData>
  <mergeCells count="39">
    <mergeCell ref="I5:K5"/>
    <mergeCell ref="A1:H1"/>
    <mergeCell ref="B6:C6"/>
    <mergeCell ref="I6:K6"/>
    <mergeCell ref="B7:C7"/>
    <mergeCell ref="I7:K7"/>
    <mergeCell ref="B2:H2"/>
    <mergeCell ref="A27:D27"/>
    <mergeCell ref="A29:D29"/>
    <mergeCell ref="B4:C4"/>
    <mergeCell ref="B5:C5"/>
    <mergeCell ref="A21:D21"/>
    <mergeCell ref="A22:D22"/>
    <mergeCell ref="A12:D12"/>
    <mergeCell ref="A14:D14"/>
    <mergeCell ref="A15:D15"/>
    <mergeCell ref="A16:D16"/>
    <mergeCell ref="A18:D18"/>
    <mergeCell ref="A13:H13"/>
    <mergeCell ref="A20:H20"/>
    <mergeCell ref="A24:H24"/>
    <mergeCell ref="A25:H25"/>
    <mergeCell ref="A17:D17"/>
    <mergeCell ref="A36:G36"/>
    <mergeCell ref="D4:H4"/>
    <mergeCell ref="D5:H5"/>
    <mergeCell ref="D6:H6"/>
    <mergeCell ref="D7:H7"/>
    <mergeCell ref="A30:D30"/>
    <mergeCell ref="A31:D31"/>
    <mergeCell ref="A32:D32"/>
    <mergeCell ref="A34:D34"/>
    <mergeCell ref="A35:G35"/>
    <mergeCell ref="A9:H9"/>
    <mergeCell ref="A10:H10"/>
    <mergeCell ref="A28:H28"/>
    <mergeCell ref="A33:H33"/>
    <mergeCell ref="A19:D19"/>
    <mergeCell ref="A26:D26"/>
  </mergeCells>
  <pageMargins left="0.7" right="0.7" top="0.75" bottom="0.75" header="0.3" footer="0.3"/>
  <pageSetup paperSize="9" orientation="portrait" r:id="rId1"/>
  <ignoredErrors>
    <ignoredError sqref="D7 D4 D5 D6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Gaudou, Didier</dc:creator>
  <cp:lastModifiedBy>Theveneau, Dominique</cp:lastModifiedBy>
  <dcterms:created xsi:type="dcterms:W3CDTF">2024-02-21T13:44:37Z</dcterms:created>
  <dcterms:modified xsi:type="dcterms:W3CDTF">2025-08-07T07:46:58Z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2024-02-21T14:45:30Z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fc0662f7-7b80-457c-9887-76d84d368b94</vt:lpwstr>
  </property>
  <property fmtid="{D5CDD505-2E9C-101B-9397-08002B2CF9AE}" pid="8" name="MSIP_Label_94e1e3e5-28aa-42d2-a9d5-f117a2286530_ContentBits">
    <vt:lpwstr>2</vt:lpwstr>
  </property>
</Properties>
</file>